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28\1 výzva\"/>
    </mc:Choice>
  </mc:AlternateContent>
  <xr:revisionPtr revIDLastSave="0" documentId="13_ncr:1_{2B0DE797-BD6A-47B5-9B9E-0B29D7055261}" xr6:coauthVersionLast="47" xr6:coauthVersionMax="47" xr10:uidLastSave="{00000000-0000-0000-0000-000000000000}"/>
  <bookViews>
    <workbookView xWindow="345" yWindow="660" windowWidth="25890" windowHeight="15990" xr2:uid="{00000000-000D-0000-FFFF-FFFF00000000}"/>
  </bookViews>
  <sheets>
    <sheet name="Tonery" sheetId="1" r:id="rId1"/>
  </sheets>
  <definedNames>
    <definedName name="_xlnm.Print_Area" localSheetId="0">Tonery!$B$1:$U$14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S11" i="1"/>
  <c r="O11" i="1"/>
  <c r="H11" i="1"/>
  <c r="O10" i="1"/>
  <c r="H10" i="1"/>
  <c r="R9" i="1"/>
  <c r="S9" i="1"/>
  <c r="O9" i="1"/>
  <c r="H9" i="1"/>
  <c r="R11" i="1" l="1"/>
  <c r="S10" i="1"/>
  <c r="H7" i="1"/>
  <c r="H8" i="1"/>
  <c r="S8" i="1" l="1"/>
  <c r="R8" i="1"/>
  <c r="O8" i="1"/>
  <c r="O7" i="1" l="1"/>
  <c r="P14" i="1" s="1"/>
  <c r="S7" i="1" l="1"/>
  <c r="R7" i="1"/>
  <c r="Q14" i="1" s="1"/>
</calcChain>
</file>

<file path=xl/sharedStrings.xml><?xml version="1.0" encoding="utf-8"?>
<sst xmlns="http://schemas.openxmlformats.org/spreadsheetml/2006/main" count="57" uniqueCount="46">
  <si>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</si>
  <si>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</si>
  <si>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</si>
  <si>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</si>
  <si>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</si>
  <si>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</si>
  <si>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</si>
  <si>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</si>
  <si>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</si>
  <si>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</si>
  <si>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</si>
  <si>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</si>
  <si>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</si>
  <si>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</si>
  <si>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</si>
  <si>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</si>
  <si>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</si>
  <si>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</si>
  <si>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</si>
  <si>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</si>
  <si>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</si>
  <si>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</si>
  <si>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</si>
  <si>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</si>
  <si>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</si>
  <si>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</si>
  <si>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</si>
  <si>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</si>
  <si>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</si>
  <si>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</si>
  <si>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Příloha č. 2 Kupní smlouvy - technická specifikace
Tonery (II.) 028 - 2025 (originální)</t>
  </si>
  <si>
    <t>ks</t>
  </si>
  <si>
    <t>Samostatná faktura</t>
  </si>
  <si>
    <t>NE</t>
  </si>
  <si>
    <t>IO - Mgr. Ondřej Benda,
Tel.: 739 667 454</t>
  </si>
  <si>
    <t>PS - Ilona Mikulášková, 
Tel.: 37763 1501</t>
  </si>
  <si>
    <t>Univerzitní 22,
301 00 Plzeň,
International Office,
místnost UU 109</t>
  </si>
  <si>
    <t>Kollárova 19, 
301 00 Plzeň,
Provoz a služby,
místnost KO 223</t>
  </si>
  <si>
    <r>
      <t xml:space="preserve">Toner do tiskárny Konica Minolta Bizhub C3350i - </t>
    </r>
    <r>
      <rPr>
        <b/>
        <sz val="11"/>
        <color theme="1"/>
        <rFont val="Calibri"/>
        <family val="2"/>
        <charset val="238"/>
        <scheme val="minor"/>
      </rPr>
      <t>magenta</t>
    </r>
  </si>
  <si>
    <t>Originální toner. Výtěžnost 9 000  stran.</t>
  </si>
  <si>
    <t xml:space="preserve">Odpadní nádobka (Waste Toner Bottle) do tiskárny Konica Minolta Bizhub C3350i </t>
  </si>
  <si>
    <t xml:space="preserve">Originální odpadní nádobka. </t>
  </si>
  <si>
    <t>Originální toner. Výtěžnost 5 900 stran.</t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</si>
  <si>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žlutá</t>
    </r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</si>
  <si>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purpurová</t>
    </r>
  </si>
  <si>
    <r>
      <t xml:space="preserve">Toner do tiskárny Canon  MF742 Cdw - </t>
    </r>
    <r>
      <rPr>
        <b/>
        <sz val="11"/>
        <color theme="1"/>
        <rFont val="Calibri"/>
        <family val="2"/>
        <charset val="238"/>
        <scheme val="minor"/>
      </rPr>
      <t>barva azurová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</si>
</sst>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38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5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8" fillId="3" borderId="6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3" xfId="0" applyFont="1" applyFill="1" applyBorder="1" applyAlignment="1" applyProtection="1">
      <alignment horizontal="left" vertical="center" wrapText="1" indent="1"/>
      <protection locked="0"/>
    </xf>
    <xf numFmtId="0" fontId="14" fillId="5" borderId="20" xfId="0" applyFont="1" applyFill="1" applyBorder="1" applyAlignment="1" applyProtection="1">
      <alignment horizontal="lef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L1" zoomScaleNormal="100" workbookViewId="0">
      <selection activeCell="M2" sqref="M2"/>
    </sheetView>
  </sheetViews>
  <sheetFormatPr defaultRowHeight="15" x14ac:dyDescent="0.25"/>
  <cols>
    <col min="1" max="1" width="1.42578125" style="6" bestFit="1" customWidth="1"/>
    <col min="2" max="2" width="5.7109375" style="6" bestFit="1" customWidth="1"/>
    <col min="3" max="3" width="85.28515625" style="5" customWidth="1"/>
    <col min="4" max="4" width="11.7109375" style="125" customWidth="1"/>
    <col min="5" max="5" width="11.28515625" style="4" customWidth="1"/>
    <col min="6" max="6" width="55.7109375" style="5" customWidth="1"/>
    <col min="7" max="7" width="35.5703125" style="5" customWidth="1"/>
    <col min="8" max="8" width="19.28515625" style="5" customWidth="1"/>
    <col min="9" max="9" width="24.85546875" style="5" customWidth="1"/>
    <col min="10" max="10" width="16.85546875" style="5" customWidth="1"/>
    <col min="11" max="11" width="31.85546875" style="6" hidden="1" customWidth="1"/>
    <col min="12" max="12" width="36" style="6" customWidth="1"/>
    <col min="13" max="13" width="34.7109375" style="6" customWidth="1"/>
    <col min="14" max="14" width="25.7109375" style="5" customWidth="1"/>
    <col min="15" max="15" width="16.7109375" style="5" hidden="1" customWidth="1"/>
    <col min="16" max="16" width="21.5703125" style="6" customWidth="1"/>
    <col min="17" max="17" width="23.7109375" style="6" customWidth="1"/>
    <col min="18" max="18" width="20.7109375" style="6" bestFit="1" customWidth="1"/>
    <col min="19" max="19" width="19.7109375" style="6" bestFit="1" customWidth="1"/>
    <col min="20" max="20" width="11.5703125" style="6" hidden="1" customWidth="1"/>
    <col min="21" max="21" width="35.85546875" style="7" customWidth="1"/>
    <col min="22" max="16384" width="9.140625" style="6"/>
  </cols>
  <sheetData>
    <row r="1" spans="2:21" ht="43.15" customHeight="1" x14ac:dyDescent="0.25">
      <c r="B1" s="1" t="s">
        <v>30</v>
      </c>
      <c r="C1" s="2"/>
      <c r="D1" s="3"/>
    </row>
    <row r="2" spans="2:21" ht="18.75" customHeight="1" x14ac:dyDescent="0.25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15.75" x14ac:dyDescent="0.25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34.5" customHeight="1" thickBot="1" x14ac:dyDescent="0.3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00000000000006" customHeight="1" thickTop="1" thickBot="1" x14ac:dyDescent="0.3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28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6.5" customHeight="1" thickTop="1" x14ac:dyDescent="0.25">
      <c r="B7" s="36">
        <v>1</v>
      </c>
      <c r="C7" s="37" t="s">
        <v>38</v>
      </c>
      <c r="D7" s="38">
        <v>4</v>
      </c>
      <c r="E7" s="39" t="s">
        <v>31</v>
      </c>
      <c r="F7" s="37" t="s">
        <v>39</v>
      </c>
      <c r="G7" s="128"/>
      <c r="H7" s="40" t="str">
        <f t="shared" ref="H7:H11" si="0">IF(P7&gt;1999,"ANO","NE")</f>
        <v>NE</v>
      </c>
      <c r="I7" s="41" t="s">
        <v>32</v>
      </c>
      <c r="J7" s="42" t="s">
        <v>33</v>
      </c>
      <c r="K7" s="43"/>
      <c r="L7" s="41" t="s">
        <v>34</v>
      </c>
      <c r="M7" s="41" t="s">
        <v>36</v>
      </c>
      <c r="N7" s="44" t="s">
        <v>29</v>
      </c>
      <c r="O7" s="45">
        <f>D7*P7</f>
        <v>4400</v>
      </c>
      <c r="P7" s="46">
        <v>1100</v>
      </c>
      <c r="Q7" s="133"/>
      <c r="R7" s="47">
        <f>D7*Q7</f>
        <v>0</v>
      </c>
      <c r="S7" s="48" t="str">
        <f t="shared" ref="S7" si="1">IF(ISNUMBER(Q7), IF(Q7&gt;P7,"NEVYHOVUJE","VYHOVUJE")," ")</f>
        <v xml:space="preserve"> </v>
      </c>
      <c r="T7" s="49"/>
      <c r="U7" s="39" t="s">
        <v>10</v>
      </c>
    </row>
    <row r="8" spans="2:21" ht="46.5" customHeight="1" thickBot="1" x14ac:dyDescent="0.3">
      <c r="B8" s="50">
        <v>2</v>
      </c>
      <c r="C8" s="51" t="s">
        <v>40</v>
      </c>
      <c r="D8" s="52">
        <v>3</v>
      </c>
      <c r="E8" s="53" t="s">
        <v>31</v>
      </c>
      <c r="F8" s="51" t="s">
        <v>41</v>
      </c>
      <c r="G8" s="129"/>
      <c r="H8" s="54" t="str">
        <f t="shared" si="0"/>
        <v>NE</v>
      </c>
      <c r="I8" s="55"/>
      <c r="J8" s="56"/>
      <c r="K8" s="57"/>
      <c r="L8" s="58"/>
      <c r="M8" s="58"/>
      <c r="N8" s="59"/>
      <c r="O8" s="60">
        <f t="shared" ref="O8:O11" si="2">D8*P8</f>
        <v>1500</v>
      </c>
      <c r="P8" s="61">
        <v>500</v>
      </c>
      <c r="Q8" s="134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53" t="s">
        <v>13</v>
      </c>
    </row>
    <row r="9" spans="2:21" ht="46.5" customHeight="1" x14ac:dyDescent="0.25">
      <c r="B9" s="65">
        <v>3</v>
      </c>
      <c r="C9" s="66" t="s">
        <v>43</v>
      </c>
      <c r="D9" s="67">
        <v>1</v>
      </c>
      <c r="E9" s="68" t="s">
        <v>31</v>
      </c>
      <c r="F9" s="66" t="s">
        <v>42</v>
      </c>
      <c r="G9" s="130"/>
      <c r="H9" s="69" t="str">
        <f t="shared" si="0"/>
        <v>ANO</v>
      </c>
      <c r="I9" s="70" t="s">
        <v>32</v>
      </c>
      <c r="J9" s="70" t="s">
        <v>33</v>
      </c>
      <c r="K9" s="71"/>
      <c r="L9" s="70" t="s">
        <v>35</v>
      </c>
      <c r="M9" s="70" t="s">
        <v>37</v>
      </c>
      <c r="N9" s="72" t="s">
        <v>29</v>
      </c>
      <c r="O9" s="73">
        <f t="shared" si="2"/>
        <v>4000</v>
      </c>
      <c r="P9" s="74">
        <v>4000</v>
      </c>
      <c r="Q9" s="135"/>
      <c r="R9" s="75">
        <f t="shared" ref="R9" si="5">D9*Q9</f>
        <v>0</v>
      </c>
      <c r="S9" s="76" t="str">
        <f t="shared" ref="S9" si="6">IF(ISNUMBER(Q9), IF(Q9&gt;P9,"NEVYHOVUJE","VYHOVUJE")," ")</f>
        <v xml:space="preserve"> </v>
      </c>
      <c r="T9" s="77"/>
      <c r="U9" s="77" t="s">
        <v>10</v>
      </c>
    </row>
    <row r="10" spans="2:21" ht="46.5" customHeight="1" x14ac:dyDescent="0.25">
      <c r="B10" s="78">
        <v>4</v>
      </c>
      <c r="C10" s="79" t="s">
        <v>44</v>
      </c>
      <c r="D10" s="80">
        <v>1</v>
      </c>
      <c r="E10" s="81" t="s">
        <v>31</v>
      </c>
      <c r="F10" s="79" t="s">
        <v>42</v>
      </c>
      <c r="G10" s="131"/>
      <c r="H10" s="82" t="str">
        <f t="shared" si="0"/>
        <v>ANO</v>
      </c>
      <c r="I10" s="83"/>
      <c r="J10" s="83"/>
      <c r="K10" s="84"/>
      <c r="L10" s="85"/>
      <c r="M10" s="85"/>
      <c r="N10" s="86"/>
      <c r="O10" s="87">
        <f t="shared" si="2"/>
        <v>4000</v>
      </c>
      <c r="P10" s="88">
        <v>4000</v>
      </c>
      <c r="Q10" s="136"/>
      <c r="R10" s="89">
        <f t="shared" ref="R10" si="7">D10*Q10</f>
        <v>0</v>
      </c>
      <c r="S10" s="90" t="str">
        <f t="shared" ref="S10" si="8">IF(ISNUMBER(Q10), IF(Q10&gt;P10,"NEVYHOVUJE","VYHOVUJE")," ")</f>
        <v xml:space="preserve"> </v>
      </c>
      <c r="T10" s="64"/>
      <c r="U10" s="64"/>
    </row>
    <row r="11" spans="2:21" ht="46.5" customHeight="1" thickBot="1" x14ac:dyDescent="0.3">
      <c r="B11" s="91">
        <v>5</v>
      </c>
      <c r="C11" s="92" t="s">
        <v>45</v>
      </c>
      <c r="D11" s="93">
        <v>1</v>
      </c>
      <c r="E11" s="94" t="s">
        <v>31</v>
      </c>
      <c r="F11" s="92" t="s">
        <v>42</v>
      </c>
      <c r="G11" s="132"/>
      <c r="H11" s="95" t="str">
        <f t="shared" si="0"/>
        <v>ANO</v>
      </c>
      <c r="I11" s="96"/>
      <c r="J11" s="96"/>
      <c r="K11" s="97"/>
      <c r="L11" s="98"/>
      <c r="M11" s="98"/>
      <c r="N11" s="99"/>
      <c r="O11" s="100">
        <f t="shared" si="2"/>
        <v>4000</v>
      </c>
      <c r="P11" s="101">
        <v>4000</v>
      </c>
      <c r="Q11" s="137"/>
      <c r="R11" s="102">
        <f t="shared" ref="R11" si="9">D11*Q11</f>
        <v>0</v>
      </c>
      <c r="S11" s="103" t="str">
        <f t="shared" ref="S11" si="10">IF(ISNUMBER(Q11), IF(Q11&gt;P11,"NEVYHOVUJE","VYHOVUJE")," ")</f>
        <v xml:space="preserve"> </v>
      </c>
      <c r="T11" s="104"/>
      <c r="U11" s="104"/>
    </row>
    <row r="12" spans="2:21" ht="16.5" thickTop="1" thickBot="1" x14ac:dyDescent="0.3">
      <c r="C12" s="6"/>
      <c r="D12" s="6"/>
      <c r="E12" s="6"/>
      <c r="F12" s="6"/>
      <c r="G12" s="6"/>
      <c r="H12" s="6"/>
      <c r="I12" s="6"/>
      <c r="J12" s="6"/>
      <c r="N12" s="6"/>
      <c r="O12" s="6"/>
      <c r="R12" s="105"/>
    </row>
    <row r="13" spans="2:21" ht="60.75" customHeight="1" thickTop="1" thickBot="1" x14ac:dyDescent="0.3">
      <c r="B13" s="106" t="s">
        <v>15</v>
      </c>
      <c r="C13" s="107"/>
      <c r="D13" s="107"/>
      <c r="E13" s="107"/>
      <c r="F13" s="107"/>
      <c r="G13" s="107"/>
      <c r="H13" s="108"/>
      <c r="I13" s="109"/>
      <c r="J13" s="109"/>
      <c r="K13" s="109"/>
      <c r="L13" s="12"/>
      <c r="M13" s="12"/>
      <c r="N13" s="110"/>
      <c r="O13" s="110"/>
      <c r="P13" s="111" t="s">
        <v>11</v>
      </c>
      <c r="Q13" s="112" t="s">
        <v>12</v>
      </c>
      <c r="R13" s="113"/>
      <c r="S13" s="114"/>
      <c r="T13" s="28"/>
      <c r="U13" s="115"/>
    </row>
    <row r="14" spans="2:21" ht="33.75" customHeight="1" thickTop="1" thickBot="1" x14ac:dyDescent="0.3">
      <c r="B14" s="116" t="s">
        <v>16</v>
      </c>
      <c r="C14" s="117"/>
      <c r="D14" s="117"/>
      <c r="E14" s="117"/>
      <c r="F14" s="117"/>
      <c r="G14" s="117"/>
      <c r="H14" s="118"/>
      <c r="I14" s="119"/>
      <c r="L14" s="8"/>
      <c r="M14" s="8"/>
      <c r="N14" s="120"/>
      <c r="O14" s="120"/>
      <c r="P14" s="121">
        <f>SUM(O7:O11)</f>
        <v>17900</v>
      </c>
      <c r="Q14" s="122">
        <f>SUM(R7:R11)</f>
        <v>0</v>
      </c>
      <c r="R14" s="123"/>
      <c r="S14" s="124"/>
    </row>
    <row r="15" spans="2:21" ht="14.25" customHeight="1" thickTop="1" x14ac:dyDescent="0.25"/>
    <row r="16" spans="2:21" ht="14.25" customHeight="1" x14ac:dyDescent="0.25">
      <c r="B16" s="126"/>
    </row>
    <row r="17" spans="2:3" ht="14.25" customHeight="1" x14ac:dyDescent="0.25">
      <c r="B17" s="127"/>
      <c r="C17" s="126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3kazBmsS3QEZaA4hFsSu7LpBWks+zZiHWybUig4AxvXdFHBUBZntO+xjIAqUmxnLF17FmoCeEKNkm9oiyyQm1g==" saltValue="OvU/7puQpbm0MoYArJlJ3Q==" spinCount="100000" sheet="1" objects="1" scenarios="1"/>
  <mergeCells count="20">
    <mergeCell ref="B1:C1"/>
    <mergeCell ref="B14:G14"/>
    <mergeCell ref="Q14:S14"/>
    <mergeCell ref="B13:G13"/>
    <mergeCell ref="Q13:S13"/>
    <mergeCell ref="I7:I8"/>
    <mergeCell ref="I9:I11"/>
    <mergeCell ref="J9:J11"/>
    <mergeCell ref="J7:J8"/>
    <mergeCell ref="K7:K8"/>
    <mergeCell ref="K9:K11"/>
    <mergeCell ref="L7:L8"/>
    <mergeCell ref="L9:L11"/>
    <mergeCell ref="M9:M11"/>
    <mergeCell ref="M7:M8"/>
    <mergeCell ref="N7:N8"/>
    <mergeCell ref="N9:N11"/>
    <mergeCell ref="T7:T8"/>
    <mergeCell ref="U9:U11"/>
    <mergeCell ref="T9:T11"/>
  </mergeCells>
  <conditionalFormatting sqref="B7:B11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1">
    <cfRule type="containsBlanks" dxfId="9" priority="2">
      <formula>LEN(TRIM(D7))=0</formula>
    </cfRule>
  </conditionalFormatting>
  <conditionalFormatting sqref="G7:G11 Q7:Q11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1">
    <cfRule type="notContainsBlanks" dxfId="5" priority="29">
      <formula>LEN(TRIM(G7))&gt;0</formula>
    </cfRule>
  </conditionalFormatting>
  <conditionalFormatting sqref="H7:H11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1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1" xr:uid="{00000000-0002-0000-0000-000001000000}">
      <formula1>"ANO,NE"</formula1>
    </dataValidation>
    <dataValidation type="list" showInputMessage="1" showErrorMessage="1" sqref="E7:E11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U8 U9:U11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2023-09-07T08:48:20Z</cp:lastPrinted>
  <dcterms:created xsi:type="dcterms:W3CDTF">2014-03-05T12:43:32Z</dcterms:created>
  <dcterms:modified xsi:type="dcterms:W3CDTF">2025-08-11T09:26:58Z</dcterms:modified>
</cp:coreProperties>
</file>